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5" sheetId="3" r:id="rId3"/>
    <sheet name="Лист3" sheetId="4" r:id="rId4"/>
    <sheet name="Лист4" sheetId="5" r:id="rId5"/>
  </sheets>
  <definedNames>
    <definedName name="_ftn1" localSheetId="4">'Лист4'!$A$19</definedName>
    <definedName name="_ftn2" localSheetId="4">'Лист4'!$A$20</definedName>
    <definedName name="_ftnref1" localSheetId="4">'Лист4'!$D$7</definedName>
    <definedName name="_ftnref2" localSheetId="4">'Лист4'!$G$6</definedName>
  </definedNames>
  <calcPr fullCalcOnLoad="1"/>
</workbook>
</file>

<file path=xl/sharedStrings.xml><?xml version="1.0" encoding="utf-8"?>
<sst xmlns="http://schemas.openxmlformats.org/spreadsheetml/2006/main" count="117" uniqueCount="98">
  <si>
    <r>
      <t>Количество штатных единиц, принимающих непосредствен-ное участие в оказании государствен-ной услуги (с одним десятичным знаком после запятой)</t>
    </r>
    <r>
      <rPr>
        <vertAlign val="superscript"/>
        <sz val="10"/>
        <color indexed="8"/>
        <rFont val="Times New Roman"/>
        <family val="1"/>
      </rPr>
      <t>1</t>
    </r>
  </si>
  <si>
    <t>Затраты, непосредственно связанные с оказанием государственной услуги</t>
  </si>
  <si>
    <t>Нормативные затраты, непосредственно связанные с оказанием государственной услуги          (тыс.руб. за единицу)           (гр.8 / гр.9)</t>
  </si>
  <si>
    <t>Компенсационная выплата на приобретение книгоиздательской продукции</t>
  </si>
  <si>
    <t xml:space="preserve"> затраты на оплату труда и начисления на выплаты по оплате труда персонала, принимающего непосредственное участие в оказании государственной услуги</t>
  </si>
  <si>
    <t>иные  затраты, связанные с оказанием государствен-ной услуги</t>
  </si>
  <si>
    <t>ИТОГО (гр.4+гр.5+гр.6+гр.7)</t>
  </si>
  <si>
    <t>КОСГУ 212</t>
  </si>
  <si>
    <t>КОСГУ 211</t>
  </si>
  <si>
    <t>КОСГУ 213</t>
  </si>
  <si>
    <t>КОСГУ 340</t>
  </si>
  <si>
    <t>КОСГУ 310</t>
  </si>
  <si>
    <t>кол-во</t>
  </si>
  <si>
    <t>единица измерения</t>
  </si>
  <si>
    <r>
      <t xml:space="preserve">1.Услуга по предоставлению </t>
    </r>
    <r>
      <rPr>
        <b/>
        <sz val="10"/>
        <color indexed="8"/>
        <rFont val="Times New Roman"/>
        <family val="1"/>
      </rPr>
      <t>начального общего</t>
    </r>
    <r>
      <rPr>
        <sz val="10"/>
        <color indexed="8"/>
        <rFont val="Times New Roman"/>
        <family val="1"/>
      </rPr>
      <t xml:space="preserve"> образования</t>
    </r>
  </si>
  <si>
    <t>103 </t>
  </si>
  <si>
    <t>обучающихся </t>
  </si>
  <si>
    <r>
      <t xml:space="preserve">2.Услуга по предоставлению </t>
    </r>
    <r>
      <rPr>
        <b/>
        <sz val="10"/>
        <color indexed="8"/>
        <rFont val="Times New Roman"/>
        <family val="1"/>
      </rPr>
      <t>основного общего</t>
    </r>
    <r>
      <rPr>
        <sz val="10"/>
        <color indexed="8"/>
        <rFont val="Times New Roman"/>
        <family val="1"/>
      </rPr>
      <t xml:space="preserve"> образования</t>
    </r>
  </si>
  <si>
    <t>241 </t>
  </si>
  <si>
    <t> обучающийся </t>
  </si>
  <si>
    <r>
      <t xml:space="preserve">3.Услуга по предоставлению </t>
    </r>
    <r>
      <rPr>
        <b/>
        <sz val="10"/>
        <color indexed="8"/>
        <rFont val="Times New Roman"/>
        <family val="1"/>
      </rPr>
      <t>среднего (полного)</t>
    </r>
    <r>
      <rPr>
        <sz val="10"/>
        <color indexed="8"/>
        <rFont val="Times New Roman"/>
        <family val="1"/>
      </rPr>
      <t xml:space="preserve"> общего образования</t>
    </r>
  </si>
  <si>
    <r>
      <t xml:space="preserve">4.Услуга по предоставлению </t>
    </r>
    <r>
      <rPr>
        <b/>
        <sz val="10"/>
        <color indexed="8"/>
        <rFont val="Times New Roman"/>
        <family val="1"/>
      </rPr>
      <t>дополнительного</t>
    </r>
    <r>
      <rPr>
        <sz val="10"/>
        <color indexed="8"/>
        <rFont val="Times New Roman"/>
        <family val="1"/>
      </rPr>
      <t xml:space="preserve"> образования</t>
    </r>
  </si>
  <si>
    <r>
      <t xml:space="preserve">5.Предоставление </t>
    </r>
    <r>
      <rPr>
        <b/>
        <sz val="10"/>
        <color indexed="8"/>
        <rFont val="Times New Roman"/>
        <family val="1"/>
      </rPr>
      <t xml:space="preserve">питания </t>
    </r>
    <r>
      <rPr>
        <sz val="10"/>
        <color indexed="8"/>
        <rFont val="Times New Roman"/>
        <family val="1"/>
      </rPr>
      <t>(льготного,частично  платного)</t>
    </r>
  </si>
  <si>
    <r>
      <t>Итого</t>
    </r>
    <r>
      <rPr>
        <sz val="12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финансовый год</t>
    </r>
  </si>
  <si>
    <r>
      <t>обучающихся </t>
    </r>
    <r>
      <rPr>
        <b/>
        <sz val="10"/>
        <color indexed="8"/>
        <rFont val="Times New Roman"/>
        <family val="1"/>
      </rPr>
      <t> </t>
    </r>
  </si>
  <si>
    <t>РАСЧЕТ</t>
  </si>
  <si>
    <t xml:space="preserve">нормативных затрат на общехозяйственные нужды      </t>
  </si>
  <si>
    <t>Наименова-ние государствен-ной услуги</t>
  </si>
  <si>
    <t>Нормативные затраты на общехозяйственные нужды</t>
  </si>
  <si>
    <r>
      <t>Количество штатных единиц Учреждения, которые не принимают непосредствен-ного участия в оказании государственной услуги (администра-тивно-управленческий, администра-тивно-хозяйственный и иной персонал, не принимающий непосредствен-ного участия в оказании государствен-ной услуги)</t>
    </r>
    <r>
      <rPr>
        <vertAlign val="superscript"/>
        <sz val="10"/>
        <color indexed="8"/>
        <rFont val="Times New Roman"/>
        <family val="1"/>
      </rPr>
      <t>2</t>
    </r>
  </si>
  <si>
    <t>Затраты на оплату труда и начисления на выплаты по оплате труда работников Учреждения, которые не принимают непосредственного участия в оказании государственной услуги (административно-управленческий, административно-хозяйственный и иной персонал, не принимающий непосредственного участия в оказании государственной услуги)</t>
  </si>
  <si>
    <t>Затраты на приобре-тение услуг связи</t>
  </si>
  <si>
    <t>Затраты на приобре-тение транспор-тных услуг</t>
  </si>
  <si>
    <t xml:space="preserve">Затраты на коммунальные услуги (за исключением нормативных затрат, отнесенных к нормативным затратам по содержанию имущества согласно </t>
  </si>
  <si>
    <t>Таблице 3)</t>
  </si>
  <si>
    <t xml:space="preserve">Затраты на содержание объектов недвижимого имущества, закрепленного за Учреждением на праве оперативного управления или приобретенным данным Учреждением за счет средств, выделенных ему учредителем на приобретение такого имущества, а также недвижимого имущества, находящегося у Учреждения на основании договора аренды или безвозмездного пользования, эксплуатируемого в процессе оказания государственных услуг </t>
  </si>
  <si>
    <t>КОСГУ 221</t>
  </si>
  <si>
    <t>КОСГУ 222</t>
  </si>
  <si>
    <t>КОСГУ 223</t>
  </si>
  <si>
    <t>КОСГУ 224</t>
  </si>
  <si>
    <t>КОСГУ 225</t>
  </si>
  <si>
    <t>КОСГУ 226</t>
  </si>
  <si>
    <t>потребле-ние электри-ческой энергии</t>
  </si>
  <si>
    <t>потреб-ление тепловой энергии</t>
  </si>
  <si>
    <t>потребле-ние холодного водоснаб-жения</t>
  </si>
  <si>
    <t>потребле-ние горячего водоснаб-жения</t>
  </si>
  <si>
    <t>Услуга по предоставлению начального, основного, среднего (полного) общего образования, дополнительного образования, питания (льготного, частично платного)</t>
  </si>
  <si>
    <t>Наименование государственной услуги</t>
  </si>
  <si>
    <t xml:space="preserve">Затраты на общехозяйственные нужды </t>
  </si>
  <si>
    <t>Объем государственной услуги                                (из таблицы 1)</t>
  </si>
  <si>
    <t>Нормативные затраты на общехозяйственные нужды                         (тыс.руб. за единицу)           (гр.21 / гр.22)</t>
  </si>
  <si>
    <t>Кол-во</t>
  </si>
  <si>
    <t> 26364</t>
  </si>
  <si>
    <t> обучающихся</t>
  </si>
  <si>
    <r>
      <t>нормативных затрат на содержание имущества Учреждения</t>
    </r>
    <r>
      <rPr>
        <b/>
        <sz val="14"/>
        <color indexed="8"/>
        <rFont val="Arial"/>
        <family val="2"/>
      </rPr>
      <t xml:space="preserve">    </t>
    </r>
  </si>
  <si>
    <t>тыс.рублей</t>
  </si>
  <si>
    <t>Затраты на содержание имущества Учреждения</t>
  </si>
  <si>
    <t xml:space="preserve">Затраты на содержание имущества Учреждения </t>
  </si>
  <si>
    <t>потребление электрической энергии (10% от общего объема затрат на оплату)</t>
  </si>
  <si>
    <t>потребление тепловой энергии (50% от общего объема затрат на оплату)</t>
  </si>
  <si>
    <t>уплата налогов, в качестве объекта налогообложения по которым признается недвижимое и особо ценное движимое имущество, закрепленное за Учреждением или приобретенное Учреждением за счет средств, выделенных учредителем на приобретение, в том числе земельные участки</t>
  </si>
  <si>
    <t>Итого</t>
  </si>
  <si>
    <t>КОСГУ 290</t>
  </si>
  <si>
    <t>Услуга по предоставлению начального, основного, среднего (полного) общего образования, дополнительного образования, питания (льготного частично платного)</t>
  </si>
  <si>
    <t>Результаты расчетов объема нормативных затрат на оказание</t>
  </si>
  <si>
    <t>и нормативных затрат на содержание имущества</t>
  </si>
  <si>
    <t xml:space="preserve">Нормативные затраты, непосредственно связанные с оказанием государственной услуги </t>
  </si>
  <si>
    <t>Нормативные затраты на общехозяйствен-ные нужды</t>
  </si>
  <si>
    <t xml:space="preserve">Итого нормативные затраты на оказание государственной    </t>
  </si>
  <si>
    <t>услуги [1]</t>
  </si>
  <si>
    <t xml:space="preserve">Объем </t>
  </si>
  <si>
    <t xml:space="preserve">государственной  услуги </t>
  </si>
  <si>
    <t xml:space="preserve">Затраты на содержание имущества </t>
  </si>
  <si>
    <t>Сумма финансового обеспечения выполнения государственного задания[2]</t>
  </si>
  <si>
    <t>тыс. руб. за ед.</t>
  </si>
  <si>
    <t>ед.</t>
  </si>
  <si>
    <t>тыс. руб.</t>
  </si>
  <si>
    <t>тыс.руб.</t>
  </si>
  <si>
    <r>
      <t xml:space="preserve">1.Услуга по предоставлению </t>
    </r>
    <r>
      <rPr>
        <b/>
        <sz val="10"/>
        <color indexed="8"/>
        <rFont val="Arial"/>
        <family val="2"/>
      </rPr>
      <t>начального общего</t>
    </r>
    <r>
      <rPr>
        <sz val="10"/>
        <color indexed="8"/>
        <rFont val="Arial"/>
        <family val="2"/>
      </rPr>
      <t xml:space="preserve"> образования</t>
    </r>
    <r>
      <rPr>
        <sz val="12"/>
        <color indexed="8"/>
        <rFont val="Times New Roman"/>
        <family val="1"/>
      </rPr>
      <t xml:space="preserve">  </t>
    </r>
  </si>
  <si>
    <r>
      <t>2.</t>
    </r>
    <r>
      <rPr>
        <sz val="10"/>
        <color indexed="8"/>
        <rFont val="Arial"/>
        <family val="2"/>
      </rPr>
      <t xml:space="preserve"> Услуга по предоставлению </t>
    </r>
    <r>
      <rPr>
        <b/>
        <sz val="10"/>
        <color indexed="8"/>
        <rFont val="Arial"/>
        <family val="2"/>
      </rPr>
      <t>основного общего</t>
    </r>
    <r>
      <rPr>
        <sz val="10"/>
        <color indexed="8"/>
        <rFont val="Arial"/>
        <family val="2"/>
      </rPr>
      <t xml:space="preserve"> образования</t>
    </r>
  </si>
  <si>
    <r>
      <t>3.</t>
    </r>
    <r>
      <rPr>
        <sz val="10"/>
        <color indexed="8"/>
        <rFont val="Arial"/>
        <family val="2"/>
      </rPr>
      <t xml:space="preserve"> Услуга по предоставлению </t>
    </r>
    <r>
      <rPr>
        <b/>
        <sz val="10"/>
        <color indexed="8"/>
        <rFont val="Arial"/>
        <family val="2"/>
      </rPr>
      <t>среднего (полного)</t>
    </r>
    <r>
      <rPr>
        <sz val="10"/>
        <color indexed="8"/>
        <rFont val="Arial"/>
        <family val="2"/>
      </rPr>
      <t xml:space="preserve"> общего образования</t>
    </r>
  </si>
  <si>
    <r>
      <t>4.</t>
    </r>
    <r>
      <rPr>
        <sz val="10"/>
        <color indexed="8"/>
        <rFont val="Arial"/>
        <family val="2"/>
      </rPr>
      <t xml:space="preserve"> Услуга по предоставлению </t>
    </r>
    <r>
      <rPr>
        <b/>
        <sz val="10"/>
        <color indexed="8"/>
        <rFont val="Arial"/>
        <family val="2"/>
      </rPr>
      <t>дополнительного</t>
    </r>
    <r>
      <rPr>
        <sz val="10"/>
        <color indexed="8"/>
        <rFont val="Arial"/>
        <family val="2"/>
      </rPr>
      <t xml:space="preserve"> образования</t>
    </r>
  </si>
  <si>
    <r>
      <t>5.</t>
    </r>
    <r>
      <rPr>
        <sz val="10"/>
        <color indexed="8"/>
        <rFont val="Arial"/>
        <family val="2"/>
      </rPr>
      <t xml:space="preserve"> Предоставление </t>
    </r>
    <r>
      <rPr>
        <b/>
        <sz val="10"/>
        <color indexed="8"/>
        <rFont val="Arial"/>
        <family val="2"/>
      </rPr>
      <t>питания</t>
    </r>
    <r>
      <rPr>
        <sz val="10"/>
        <color indexed="8"/>
        <rFont val="Arial"/>
        <family val="2"/>
      </rPr>
      <t xml:space="preserve"> (льготного, частично платного)</t>
    </r>
  </si>
  <si>
    <t>Итого текущий финансовый год</t>
  </si>
  <si>
    <t>х</t>
  </si>
  <si>
    <t>[1] Определяется путем суммирования нормативных затрат, непосредственно связанных с оказанием государственной услуги (графа 2) и затрат на общехозяйственные нужды (графа 3)</t>
  </si>
  <si>
    <t>[2] Определяется путем суммирования произведения итогового объема нормативных затрат на оказание государственной услуги (графа 4) на объем государственной услуги)(графа 5) с затратами на содержание имущества (графа 6)</t>
  </si>
  <si>
    <t>нормативных затрат, непосредственно связанных с оказанием муниципальных услуг</t>
  </si>
  <si>
    <t>Комитета по образованию Администрации Локтевского района на 2013 год</t>
  </si>
  <si>
    <t xml:space="preserve">  муниципальных  услуг</t>
  </si>
  <si>
    <t>Объем       государственной услуги</t>
  </si>
  <si>
    <t xml:space="preserve"> затраты на приобретение материальных запасов, потребляемых в процессе оказания государственной услуги</t>
  </si>
  <si>
    <t>Таблица 2</t>
  </si>
  <si>
    <t xml:space="preserve">                   Таблица 4</t>
  </si>
  <si>
    <t xml:space="preserve">              Таблица 4</t>
  </si>
  <si>
    <t>общеобразовательных учреждений</t>
  </si>
  <si>
    <t xml:space="preserve">      Таблица 3</t>
  </si>
  <si>
    <t xml:space="preserve">на   2013   год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</si>
</sst>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&quot;р.&quot;"/>
    <numFmt numFmtId="170" formatCode="0.00000"/>
    <numFmt numFmtId="171" formatCode="0.0000"/>
    <numFmt numFmtId="172" formatCode="0.000"/>
    <numFmt numFmtId="173" formatCode="0.000000"/>
    <numFmt numFmtId="174" formatCode="0.00000000"/>
    <numFmt numFmtId="175" formatCode="0.000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u val="single"/>
      <sz val="11"/>
      <name val="Calibri"/>
      <family val="2"/>
    </font>
    <font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"/>
      <family val="2"/>
    </font>
    <font>
      <b/>
      <sz val="14"/>
      <color theme="1"/>
      <name val="Times New Roman"/>
      <family val="1"/>
    </font>
    <font>
      <b/>
      <sz val="10"/>
      <color theme="1"/>
      <name val="Arial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 horizontal="right"/>
    </xf>
    <xf numFmtId="0" fontId="55" fillId="0" borderId="0" xfId="0" applyFont="1" applyAlignment="1">
      <alignment horizontal="justify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/>
    </xf>
    <xf numFmtId="0" fontId="54" fillId="0" borderId="10" xfId="0" applyFont="1" applyBorder="1" applyAlignment="1">
      <alignment wrapText="1"/>
    </xf>
    <xf numFmtId="0" fontId="54" fillId="0" borderId="10" xfId="0" applyFont="1" applyBorder="1" applyAlignment="1">
      <alignment horizontal="center" vertical="center"/>
    </xf>
    <xf numFmtId="2" fontId="54" fillId="0" borderId="10" xfId="0" applyNumberFormat="1" applyFont="1" applyBorder="1" applyAlignment="1">
      <alignment horizontal="center" vertical="center"/>
    </xf>
    <xf numFmtId="0" fontId="54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wrapText="1"/>
    </xf>
    <xf numFmtId="0" fontId="54" fillId="0" borderId="10" xfId="0" applyFont="1" applyBorder="1" applyAlignment="1">
      <alignment/>
    </xf>
    <xf numFmtId="2" fontId="56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top" wrapText="1"/>
    </xf>
    <xf numFmtId="0" fontId="52" fillId="0" borderId="10" xfId="0" applyFont="1" applyBorder="1" applyAlignment="1">
      <alignment vertical="top" wrapText="1"/>
    </xf>
    <xf numFmtId="2" fontId="56" fillId="0" borderId="10" xfId="0" applyNumberFormat="1" applyFont="1" applyBorder="1" applyAlignment="1">
      <alignment horizontal="center" vertical="center"/>
    </xf>
    <xf numFmtId="0" fontId="9" fillId="0" borderId="0" xfId="42" applyFont="1" applyAlignment="1" applyProtection="1">
      <alignment/>
      <protection/>
    </xf>
    <xf numFmtId="0" fontId="54" fillId="0" borderId="10" xfId="0" applyFont="1" applyBorder="1" applyAlignment="1">
      <alignment horizontal="center" wrapText="1"/>
    </xf>
    <xf numFmtId="0" fontId="54" fillId="0" borderId="11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4" fillId="0" borderId="13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4" fillId="0" borderId="10" xfId="0" applyFont="1" applyBorder="1" applyAlignment="1">
      <alignment horizontal="center" vertical="top" wrapText="1"/>
    </xf>
    <xf numFmtId="0" fontId="57" fillId="0" borderId="10" xfId="0" applyFont="1" applyBorder="1" applyAlignment="1">
      <alignment vertical="top" wrapText="1"/>
    </xf>
    <xf numFmtId="2" fontId="54" fillId="0" borderId="10" xfId="0" applyNumberFormat="1" applyFont="1" applyBorder="1" applyAlignment="1">
      <alignment vertical="top" wrapText="1"/>
    </xf>
    <xf numFmtId="0" fontId="54" fillId="0" borderId="10" xfId="0" applyFont="1" applyBorder="1" applyAlignment="1">
      <alignment vertical="top" wrapText="1"/>
    </xf>
    <xf numFmtId="0" fontId="54" fillId="0" borderId="0" xfId="0" applyFont="1" applyBorder="1" applyAlignment="1">
      <alignment horizontal="center" wrapText="1"/>
    </xf>
    <xf numFmtId="0" fontId="54" fillId="0" borderId="0" xfId="0" applyFont="1" applyBorder="1" applyAlignment="1">
      <alignment/>
    </xf>
    <xf numFmtId="0" fontId="10" fillId="0" borderId="10" xfId="0" applyFont="1" applyBorder="1" applyAlignment="1">
      <alignment vertical="top" wrapText="1"/>
    </xf>
    <xf numFmtId="0" fontId="11" fillId="0" borderId="0" xfId="42" applyFont="1" applyAlignment="1" applyProtection="1">
      <alignment/>
      <protection/>
    </xf>
    <xf numFmtId="0" fontId="38" fillId="0" borderId="10" xfId="42" applyFont="1" applyBorder="1" applyAlignment="1" applyProtection="1">
      <alignment horizontal="center" wrapText="1"/>
      <protection/>
    </xf>
    <xf numFmtId="0" fontId="56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vertical="center" wrapText="1"/>
    </xf>
    <xf numFmtId="0" fontId="55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4" fillId="0" borderId="10" xfId="0" applyFont="1" applyBorder="1" applyAlignment="1">
      <alignment horizontal="center" vertical="center"/>
    </xf>
    <xf numFmtId="0" fontId="53" fillId="0" borderId="0" xfId="0" applyFont="1" applyBorder="1" applyAlignment="1">
      <alignment/>
    </xf>
    <xf numFmtId="0" fontId="53" fillId="0" borderId="15" xfId="0" applyFont="1" applyBorder="1" applyAlignment="1">
      <alignment/>
    </xf>
    <xf numFmtId="0" fontId="54" fillId="0" borderId="10" xfId="0" applyFont="1" applyBorder="1" applyAlignment="1">
      <alignment horizontal="center" wrapText="1"/>
    </xf>
    <xf numFmtId="0" fontId="54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54" fillId="0" borderId="0" xfId="0" applyFont="1" applyBorder="1" applyAlignment="1">
      <alignment horizontal="center" wrapText="1"/>
    </xf>
    <xf numFmtId="0" fontId="60" fillId="0" borderId="15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4" fillId="0" borderId="0" xfId="0" applyFont="1" applyBorder="1" applyAlignment="1">
      <alignment wrapText="1"/>
    </xf>
    <xf numFmtId="0" fontId="54" fillId="0" borderId="0" xfId="0" applyFont="1" applyBorder="1" applyAlignment="1">
      <alignment horizontal="center"/>
    </xf>
    <xf numFmtId="0" fontId="54" fillId="0" borderId="10" xfId="0" applyFont="1" applyBorder="1" applyAlignment="1">
      <alignment wrapText="1"/>
    </xf>
    <xf numFmtId="0" fontId="54" fillId="0" borderId="10" xfId="0" applyFont="1" applyBorder="1" applyAlignment="1">
      <alignment/>
    </xf>
    <xf numFmtId="0" fontId="60" fillId="0" borderId="0" xfId="0" applyFont="1" applyAlignment="1">
      <alignment horizontal="center"/>
    </xf>
    <xf numFmtId="0" fontId="54" fillId="0" borderId="16" xfId="0" applyFont="1" applyBorder="1" applyAlignment="1">
      <alignment wrapText="1"/>
    </xf>
    <xf numFmtId="0" fontId="54" fillId="0" borderId="17" xfId="0" applyFont="1" applyBorder="1" applyAlignment="1">
      <alignment horizontal="center"/>
    </xf>
    <xf numFmtId="0" fontId="52" fillId="0" borderId="10" xfId="0" applyFont="1" applyBorder="1" applyAlignment="1">
      <alignment vertical="top" wrapText="1"/>
    </xf>
    <xf numFmtId="0" fontId="54" fillId="0" borderId="10" xfId="0" applyFont="1" applyBorder="1" applyAlignment="1">
      <alignment vertical="top" wrapText="1"/>
    </xf>
    <xf numFmtId="2" fontId="54" fillId="0" borderId="10" xfId="0" applyNumberFormat="1" applyFont="1" applyBorder="1" applyAlignment="1">
      <alignment vertical="top" wrapText="1"/>
    </xf>
    <xf numFmtId="0" fontId="58" fillId="0" borderId="0" xfId="0" applyFont="1" applyBorder="1" applyAlignment="1">
      <alignment horizontal="center"/>
    </xf>
    <xf numFmtId="0" fontId="38" fillId="0" borderId="10" xfId="42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A2" sqref="A2:K2"/>
    </sheetView>
  </sheetViews>
  <sheetFormatPr defaultColWidth="9.140625" defaultRowHeight="15"/>
  <cols>
    <col min="1" max="1" width="23.00390625" style="0" customWidth="1"/>
    <col min="2" max="2" width="13.421875" style="0" customWidth="1"/>
    <col min="3" max="3" width="10.421875" style="0" customWidth="1"/>
    <col min="4" max="4" width="10.28125" style="0" customWidth="1"/>
    <col min="5" max="5" width="10.57421875" style="0" customWidth="1"/>
    <col min="6" max="6" width="11.00390625" style="0" customWidth="1"/>
    <col min="7" max="7" width="10.28125" style="0" customWidth="1"/>
    <col min="8" max="8" width="10.57421875" style="0" customWidth="1"/>
    <col min="9" max="9" width="8.8515625" style="0" customWidth="1"/>
    <col min="10" max="10" width="11.7109375" style="0" customWidth="1"/>
  </cols>
  <sheetData>
    <row r="1" spans="1:11" ht="15" customHeight="1">
      <c r="A1" s="38" t="s">
        <v>25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8.75">
      <c r="A2" s="37" t="s">
        <v>87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8.75">
      <c r="A3" s="37" t="s">
        <v>95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ht="18.75">
      <c r="A4" s="37" t="s">
        <v>88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ht="0.75" customHeight="1"/>
    <row r="6" spans="1:12" ht="25.5" customHeight="1">
      <c r="A6" s="35" t="s">
        <v>47</v>
      </c>
      <c r="B6" s="35" t="s">
        <v>0</v>
      </c>
      <c r="C6" s="34" t="s">
        <v>1</v>
      </c>
      <c r="D6" s="34"/>
      <c r="E6" s="34"/>
      <c r="F6" s="34"/>
      <c r="G6" s="34"/>
      <c r="H6" s="34"/>
      <c r="I6" s="35" t="s">
        <v>90</v>
      </c>
      <c r="J6" s="35"/>
      <c r="K6" s="35" t="s">
        <v>2</v>
      </c>
      <c r="L6" s="1"/>
    </row>
    <row r="7" spans="1:12" ht="154.5" customHeight="1">
      <c r="A7" s="35"/>
      <c r="B7" s="35"/>
      <c r="C7" s="6" t="s">
        <v>3</v>
      </c>
      <c r="D7" s="35" t="s">
        <v>4</v>
      </c>
      <c r="E7" s="35"/>
      <c r="F7" s="6" t="s">
        <v>91</v>
      </c>
      <c r="G7" s="6" t="s">
        <v>5</v>
      </c>
      <c r="H7" s="35" t="s">
        <v>6</v>
      </c>
      <c r="I7" s="35"/>
      <c r="J7" s="35"/>
      <c r="K7" s="35"/>
      <c r="L7" s="1"/>
    </row>
    <row r="8" spans="1:12" ht="22.5" customHeight="1">
      <c r="A8" s="35"/>
      <c r="B8" s="35"/>
      <c r="C8" s="36" t="s">
        <v>7</v>
      </c>
      <c r="D8" s="35" t="s">
        <v>8</v>
      </c>
      <c r="E8" s="35" t="s">
        <v>9</v>
      </c>
      <c r="F8" s="35" t="s">
        <v>10</v>
      </c>
      <c r="G8" s="35" t="s">
        <v>11</v>
      </c>
      <c r="H8" s="35"/>
      <c r="I8" s="39" t="s">
        <v>12</v>
      </c>
      <c r="J8" s="35" t="s">
        <v>13</v>
      </c>
      <c r="K8" s="35"/>
      <c r="L8" s="1"/>
    </row>
    <row r="9" spans="1:12" ht="15">
      <c r="A9" s="35"/>
      <c r="B9" s="35"/>
      <c r="C9" s="36"/>
      <c r="D9" s="35"/>
      <c r="E9" s="35"/>
      <c r="F9" s="35"/>
      <c r="G9" s="35"/>
      <c r="H9" s="35"/>
      <c r="I9" s="39"/>
      <c r="J9" s="35"/>
      <c r="K9" s="35"/>
      <c r="L9" s="1"/>
    </row>
    <row r="10" spans="1:12" ht="15">
      <c r="A10" s="7">
        <v>1</v>
      </c>
      <c r="B10" s="7">
        <v>2</v>
      </c>
      <c r="C10" s="7">
        <v>3</v>
      </c>
      <c r="D10" s="7">
        <v>4</v>
      </c>
      <c r="E10" s="7">
        <v>5</v>
      </c>
      <c r="F10" s="7">
        <v>6</v>
      </c>
      <c r="G10" s="7">
        <v>7</v>
      </c>
      <c r="H10" s="7">
        <v>8</v>
      </c>
      <c r="I10" s="7">
        <v>9</v>
      </c>
      <c r="J10" s="7">
        <v>10</v>
      </c>
      <c r="K10" s="7">
        <v>11</v>
      </c>
      <c r="L10" s="1"/>
    </row>
    <row r="11" spans="1:11" ht="52.5" customHeight="1">
      <c r="A11" s="8" t="s">
        <v>14</v>
      </c>
      <c r="B11" s="9">
        <v>98</v>
      </c>
      <c r="C11" s="9" t="s">
        <v>15</v>
      </c>
      <c r="D11" s="9">
        <v>17875.46</v>
      </c>
      <c r="E11" s="9">
        <v>5398.38</v>
      </c>
      <c r="F11" s="9">
        <v>303.99</v>
      </c>
      <c r="G11" s="9">
        <v>137.95</v>
      </c>
      <c r="H11" s="10">
        <f>SUM(D11:G11)</f>
        <v>23715.780000000002</v>
      </c>
      <c r="I11" s="11">
        <v>1130</v>
      </c>
      <c r="J11" s="9" t="s">
        <v>16</v>
      </c>
      <c r="K11" s="10">
        <f>H11/I11</f>
        <v>20.987415929203543</v>
      </c>
    </row>
    <row r="12" spans="1:11" ht="42" customHeight="1">
      <c r="A12" s="8" t="s">
        <v>17</v>
      </c>
      <c r="B12" s="9">
        <v>389</v>
      </c>
      <c r="C12" s="9" t="s">
        <v>18</v>
      </c>
      <c r="D12" s="9">
        <v>41923.16</v>
      </c>
      <c r="E12" s="9">
        <v>12660.78</v>
      </c>
      <c r="F12" s="9">
        <v>712.95</v>
      </c>
      <c r="G12" s="9">
        <v>323.53</v>
      </c>
      <c r="H12" s="10">
        <f>SUM(D12:G12)</f>
        <v>55620.42</v>
      </c>
      <c r="I12" s="11">
        <v>1252</v>
      </c>
      <c r="J12" s="9" t="s">
        <v>19</v>
      </c>
      <c r="K12" s="10">
        <f>H12/I12</f>
        <v>44.42525559105431</v>
      </c>
    </row>
    <row r="13" spans="1:11" ht="53.25" customHeight="1">
      <c r="A13" s="8" t="s">
        <v>20</v>
      </c>
      <c r="B13" s="9">
        <v>148</v>
      </c>
      <c r="C13" s="9">
        <v>117</v>
      </c>
      <c r="D13" s="9">
        <v>20360.38</v>
      </c>
      <c r="E13" s="9">
        <v>6148.84</v>
      </c>
      <c r="F13" s="9">
        <v>346.26</v>
      </c>
      <c r="G13" s="9">
        <v>157.12</v>
      </c>
      <c r="H13" s="10">
        <f>SUM(D13:G13)</f>
        <v>27012.6</v>
      </c>
      <c r="I13" s="11">
        <v>347</v>
      </c>
      <c r="J13" s="9" t="s">
        <v>16</v>
      </c>
      <c r="K13" s="10">
        <f>H13/I13</f>
        <v>77.84610951008645</v>
      </c>
    </row>
    <row r="14" spans="1:11" ht="51.75" customHeight="1">
      <c r="A14" s="8" t="s">
        <v>21</v>
      </c>
      <c r="B14" s="9">
        <v>25</v>
      </c>
      <c r="C14" s="9">
        <v>10</v>
      </c>
      <c r="D14" s="9">
        <v>2000</v>
      </c>
      <c r="E14" s="9">
        <v>604</v>
      </c>
      <c r="F14" s="9"/>
      <c r="G14" s="9"/>
      <c r="H14" s="10">
        <f>SUM(D14:G14)</f>
        <v>2604</v>
      </c>
      <c r="I14" s="11">
        <v>569</v>
      </c>
      <c r="J14" s="9" t="s">
        <v>16</v>
      </c>
      <c r="K14" s="10">
        <f>H14/I14</f>
        <v>4.576449912126538</v>
      </c>
    </row>
    <row r="15" spans="1:11" ht="42" customHeight="1">
      <c r="A15" s="8" t="s">
        <v>22</v>
      </c>
      <c r="B15" s="9"/>
      <c r="C15" s="9"/>
      <c r="D15" s="9"/>
      <c r="E15" s="9"/>
      <c r="F15" s="9">
        <v>1399</v>
      </c>
      <c r="G15" s="9"/>
      <c r="H15" s="10">
        <f>SUM(D15:G15)</f>
        <v>1399</v>
      </c>
      <c r="I15" s="11">
        <v>1745</v>
      </c>
      <c r="J15" s="9" t="s">
        <v>16</v>
      </c>
      <c r="K15" s="10">
        <f>H15/I15</f>
        <v>0.8017191977077364</v>
      </c>
    </row>
    <row r="16" spans="1:11" ht="23.25" customHeight="1">
      <c r="A16" s="12" t="s">
        <v>23</v>
      </c>
      <c r="B16" s="14">
        <f aca="true" t="shared" si="0" ref="B16:I16">SUM(B11:B15)</f>
        <v>660</v>
      </c>
      <c r="C16" s="14">
        <f t="shared" si="0"/>
        <v>127</v>
      </c>
      <c r="D16" s="14">
        <f t="shared" si="0"/>
        <v>82159</v>
      </c>
      <c r="E16" s="14">
        <f t="shared" si="0"/>
        <v>24812</v>
      </c>
      <c r="F16" s="14">
        <f t="shared" si="0"/>
        <v>2762.2</v>
      </c>
      <c r="G16" s="14">
        <f t="shared" si="0"/>
        <v>618.5999999999999</v>
      </c>
      <c r="H16" s="14">
        <f t="shared" si="0"/>
        <v>110351.79999999999</v>
      </c>
      <c r="I16" s="14">
        <f t="shared" si="0"/>
        <v>5043</v>
      </c>
      <c r="J16" s="13" t="s">
        <v>24</v>
      </c>
      <c r="K16" s="17">
        <f>SUM(K11:K15)</f>
        <v>148.63695014017858</v>
      </c>
    </row>
  </sheetData>
  <sheetProtection/>
  <mergeCells count="18">
    <mergeCell ref="A3:K3"/>
    <mergeCell ref="A1:K1"/>
    <mergeCell ref="F8:F9"/>
    <mergeCell ref="G8:G9"/>
    <mergeCell ref="I8:I9"/>
    <mergeCell ref="J8:J9"/>
    <mergeCell ref="A2:K2"/>
    <mergeCell ref="A4:K4"/>
    <mergeCell ref="A6:A9"/>
    <mergeCell ref="B6:B9"/>
    <mergeCell ref="C6:H6"/>
    <mergeCell ref="I6:J7"/>
    <mergeCell ref="K6:K9"/>
    <mergeCell ref="D7:E7"/>
    <mergeCell ref="H7:H9"/>
    <mergeCell ref="C8:C9"/>
    <mergeCell ref="D8:D9"/>
    <mergeCell ref="E8:E9"/>
  </mergeCells>
  <printOptions/>
  <pageMargins left="0.78" right="0.41" top="0.31" bottom="0.16" header="0.31496062992125984" footer="0.16"/>
  <pageSetup horizontalDpi="180" verticalDpi="180" orientation="landscape" paperSize="9" r:id="rId1"/>
  <ignoredErrors>
    <ignoredError sqref="H13:H1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X27"/>
  <sheetViews>
    <sheetView zoomScalePageLayoutView="0" workbookViewId="0" topLeftCell="A10">
      <selection activeCell="P10" sqref="P10:Q10"/>
    </sheetView>
  </sheetViews>
  <sheetFormatPr defaultColWidth="9.140625" defaultRowHeight="15"/>
  <cols>
    <col min="1" max="1" width="6.57421875" style="0" customWidth="1"/>
    <col min="3" max="3" width="3.28125" style="0" customWidth="1"/>
    <col min="4" max="4" width="6.8515625" style="0" customWidth="1"/>
    <col min="5" max="5" width="1.57421875" style="0" hidden="1" customWidth="1"/>
    <col min="6" max="6" width="6.421875" style="0" customWidth="1"/>
    <col min="7" max="7" width="2.57421875" style="0" customWidth="1"/>
    <col min="8" max="8" width="5.421875" style="0" customWidth="1"/>
    <col min="9" max="9" width="2.7109375" style="0" customWidth="1"/>
    <col min="10" max="10" width="4.57421875" style="0" customWidth="1"/>
    <col min="11" max="11" width="9.140625" style="0" hidden="1" customWidth="1"/>
    <col min="12" max="12" width="7.00390625" style="0" customWidth="1"/>
    <col min="13" max="13" width="1.28515625" style="0" hidden="1" customWidth="1"/>
    <col min="14" max="14" width="6.7109375" style="0" customWidth="1"/>
    <col min="15" max="15" width="2.421875" style="0" hidden="1" customWidth="1"/>
    <col min="16" max="16" width="5.28125" style="0" customWidth="1"/>
    <col min="17" max="17" width="0.42578125" style="0" customWidth="1"/>
    <col min="18" max="18" width="5.00390625" style="0" customWidth="1"/>
    <col min="19" max="19" width="9.140625" style="0" hidden="1" customWidth="1"/>
    <col min="20" max="20" width="4.57421875" style="0" customWidth="1"/>
    <col min="21" max="21" width="9.140625" style="0" hidden="1" customWidth="1"/>
    <col min="22" max="22" width="4.00390625" style="0" customWidth="1"/>
    <col min="23" max="23" width="1.28515625" style="0" customWidth="1"/>
    <col min="24" max="24" width="4.7109375" style="0" customWidth="1"/>
  </cols>
  <sheetData>
    <row r="1" spans="1:24" ht="18.75">
      <c r="A1" s="38" t="s">
        <v>25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</row>
    <row r="2" spans="1:24" ht="18.75">
      <c r="A2" s="38" t="s">
        <v>26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</row>
    <row r="3" spans="1:24" ht="15">
      <c r="A3" s="3"/>
      <c r="B3" s="3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1"/>
      <c r="S3" s="46" t="s">
        <v>92</v>
      </c>
      <c r="T3" s="46"/>
      <c r="U3" s="46"/>
      <c r="V3" s="46"/>
      <c r="W3" s="46"/>
      <c r="X3" s="46"/>
    </row>
    <row r="4" spans="1:24" ht="15">
      <c r="A4" s="42" t="s">
        <v>27</v>
      </c>
      <c r="B4" s="42" t="s">
        <v>28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</row>
    <row r="5" spans="1:24" ht="185.25" customHeight="1">
      <c r="A5" s="42"/>
      <c r="B5" s="42" t="s">
        <v>29</v>
      </c>
      <c r="C5" s="42"/>
      <c r="D5" s="42" t="s">
        <v>30</v>
      </c>
      <c r="E5" s="42"/>
      <c r="F5" s="42"/>
      <c r="G5" s="42"/>
      <c r="H5" s="42" t="s">
        <v>31</v>
      </c>
      <c r="I5" s="42"/>
      <c r="J5" s="42" t="s">
        <v>32</v>
      </c>
      <c r="K5" s="42"/>
      <c r="L5" s="42" t="s">
        <v>33</v>
      </c>
      <c r="M5" s="42"/>
      <c r="N5" s="42"/>
      <c r="O5" s="42"/>
      <c r="P5" s="42"/>
      <c r="Q5" s="42"/>
      <c r="R5" s="42"/>
      <c r="S5" s="42"/>
      <c r="T5" s="42" t="s">
        <v>35</v>
      </c>
      <c r="U5" s="42"/>
      <c r="V5" s="42"/>
      <c r="W5" s="42"/>
      <c r="X5" s="42"/>
    </row>
    <row r="6" spans="1:24" ht="15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 t="s">
        <v>34</v>
      </c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</row>
    <row r="7" spans="1:24" ht="15">
      <c r="A7" s="42"/>
      <c r="B7" s="42"/>
      <c r="C7" s="42"/>
      <c r="D7" s="42" t="s">
        <v>8</v>
      </c>
      <c r="E7" s="42"/>
      <c r="F7" s="42" t="s">
        <v>9</v>
      </c>
      <c r="G7" s="42"/>
      <c r="H7" s="42" t="s">
        <v>36</v>
      </c>
      <c r="I7" s="42"/>
      <c r="J7" s="42" t="s">
        <v>37</v>
      </c>
      <c r="K7" s="42"/>
      <c r="L7" s="42" t="s">
        <v>38</v>
      </c>
      <c r="M7" s="42"/>
      <c r="N7" s="42"/>
      <c r="O7" s="42"/>
      <c r="P7" s="42"/>
      <c r="Q7" s="42"/>
      <c r="R7" s="42"/>
      <c r="S7" s="42"/>
      <c r="T7" s="42" t="s">
        <v>39</v>
      </c>
      <c r="U7" s="42"/>
      <c r="V7" s="42" t="s">
        <v>40</v>
      </c>
      <c r="W7" s="42"/>
      <c r="X7" s="42" t="s">
        <v>41</v>
      </c>
    </row>
    <row r="8" spans="1:24" ht="147.75" customHeight="1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 t="s">
        <v>42</v>
      </c>
      <c r="M8" s="42"/>
      <c r="N8" s="42" t="s">
        <v>43</v>
      </c>
      <c r="O8" s="42"/>
      <c r="P8" s="42" t="s">
        <v>44</v>
      </c>
      <c r="Q8" s="42"/>
      <c r="R8" s="42" t="s">
        <v>45</v>
      </c>
      <c r="S8" s="42"/>
      <c r="T8" s="42"/>
      <c r="U8" s="42"/>
      <c r="V8" s="42"/>
      <c r="W8" s="42"/>
      <c r="X8" s="42"/>
    </row>
    <row r="9" spans="1:24" ht="15">
      <c r="A9" s="7">
        <v>1</v>
      </c>
      <c r="B9" s="43">
        <v>2</v>
      </c>
      <c r="C9" s="43"/>
      <c r="D9" s="43">
        <v>3</v>
      </c>
      <c r="E9" s="43"/>
      <c r="F9" s="43">
        <v>4</v>
      </c>
      <c r="G9" s="43"/>
      <c r="H9" s="43">
        <v>5</v>
      </c>
      <c r="I9" s="43"/>
      <c r="J9" s="43">
        <v>6</v>
      </c>
      <c r="K9" s="43"/>
      <c r="L9" s="43">
        <v>7</v>
      </c>
      <c r="M9" s="43"/>
      <c r="N9" s="43">
        <v>8</v>
      </c>
      <c r="O9" s="43"/>
      <c r="P9" s="43">
        <v>9</v>
      </c>
      <c r="Q9" s="43"/>
      <c r="R9" s="43">
        <v>10</v>
      </c>
      <c r="S9" s="43"/>
      <c r="T9" s="43">
        <v>11</v>
      </c>
      <c r="U9" s="43"/>
      <c r="V9" s="43">
        <v>12</v>
      </c>
      <c r="W9" s="43"/>
      <c r="X9" s="7">
        <v>13</v>
      </c>
    </row>
    <row r="10" spans="1:24" ht="241.5" customHeight="1">
      <c r="A10" s="8" t="s">
        <v>46</v>
      </c>
      <c r="B10" s="44"/>
      <c r="C10" s="44"/>
      <c r="D10" s="43">
        <v>1414.6</v>
      </c>
      <c r="E10" s="43"/>
      <c r="F10" s="43">
        <v>428.4</v>
      </c>
      <c r="G10" s="43"/>
      <c r="H10" s="43">
        <v>207</v>
      </c>
      <c r="I10" s="43"/>
      <c r="J10" s="43">
        <v>308</v>
      </c>
      <c r="K10" s="43"/>
      <c r="L10" s="43">
        <v>3228.82</v>
      </c>
      <c r="M10" s="43"/>
      <c r="N10" s="43">
        <v>7572.52</v>
      </c>
      <c r="O10" s="43"/>
      <c r="P10" s="43">
        <v>3677.66</v>
      </c>
      <c r="Q10" s="43"/>
      <c r="R10" s="43"/>
      <c r="S10" s="43"/>
      <c r="T10" s="43">
        <v>74</v>
      </c>
      <c r="U10" s="43"/>
      <c r="V10" s="43">
        <v>1126</v>
      </c>
      <c r="W10" s="43"/>
      <c r="X10" s="13">
        <v>3566</v>
      </c>
    </row>
    <row r="20" spans="1:10" ht="100.5" customHeight="1">
      <c r="A20" s="45"/>
      <c r="B20" s="45"/>
      <c r="C20" s="45"/>
      <c r="D20" s="45"/>
      <c r="E20" s="45"/>
      <c r="F20" s="45"/>
      <c r="G20" s="45"/>
      <c r="H20" s="45"/>
      <c r="I20" s="45"/>
      <c r="J20" s="45"/>
    </row>
    <row r="21" spans="1:10" ht="15">
      <c r="A21" s="45"/>
      <c r="B21" s="29"/>
      <c r="C21" s="29"/>
      <c r="D21" s="29"/>
      <c r="E21" s="29"/>
      <c r="F21" s="29"/>
      <c r="G21" s="45"/>
      <c r="H21" s="22"/>
      <c r="I21" s="29"/>
      <c r="J21" s="45"/>
    </row>
    <row r="22" spans="1:10" ht="15">
      <c r="A22" s="30"/>
      <c r="B22" s="22"/>
      <c r="C22" s="22"/>
      <c r="D22" s="22"/>
      <c r="E22" s="22"/>
      <c r="F22" s="22"/>
      <c r="G22" s="22"/>
      <c r="H22" s="22"/>
      <c r="I22" s="22"/>
      <c r="J22" s="22"/>
    </row>
    <row r="23" spans="1:10" ht="181.5" customHeight="1">
      <c r="A23" s="48"/>
      <c r="B23" s="22"/>
      <c r="C23" s="22"/>
      <c r="D23" s="22"/>
      <c r="E23" s="49"/>
      <c r="F23" s="49"/>
      <c r="G23" s="47"/>
      <c r="H23" s="47"/>
      <c r="I23" s="48"/>
      <c r="J23" s="47"/>
    </row>
    <row r="24" spans="1:10" ht="15">
      <c r="A24" s="48"/>
      <c r="B24" s="22"/>
      <c r="C24" s="22"/>
      <c r="D24" s="22"/>
      <c r="E24" s="49"/>
      <c r="F24" s="49"/>
      <c r="G24" s="47"/>
      <c r="H24" s="47"/>
      <c r="I24" s="48"/>
      <c r="J24" s="47"/>
    </row>
    <row r="25" spans="1:10" ht="15">
      <c r="A25" s="48"/>
      <c r="B25" s="22"/>
      <c r="C25" s="22"/>
      <c r="D25" s="22"/>
      <c r="E25" s="49"/>
      <c r="F25" s="49"/>
      <c r="G25" s="47"/>
      <c r="H25" s="47"/>
      <c r="I25" s="48"/>
      <c r="J25" s="47"/>
    </row>
    <row r="26" spans="1:10" ht="15">
      <c r="A26" s="48"/>
      <c r="B26" s="22"/>
      <c r="C26" s="22"/>
      <c r="D26" s="22"/>
      <c r="E26" s="49"/>
      <c r="F26" s="49"/>
      <c r="G26" s="47"/>
      <c r="H26" s="47"/>
      <c r="I26" s="48"/>
      <c r="J26" s="47"/>
    </row>
    <row r="27" spans="1:10" ht="15">
      <c r="A27" s="48"/>
      <c r="B27" s="22"/>
      <c r="C27" s="22"/>
      <c r="D27" s="22"/>
      <c r="E27" s="49"/>
      <c r="F27" s="49"/>
      <c r="G27" s="47"/>
      <c r="H27" s="47"/>
      <c r="I27" s="48"/>
      <c r="J27" s="47"/>
    </row>
  </sheetData>
  <sheetProtection/>
  <mergeCells count="66">
    <mergeCell ref="S3:X3"/>
    <mergeCell ref="H10:I10"/>
    <mergeCell ref="J23:J27"/>
    <mergeCell ref="A23:A27"/>
    <mergeCell ref="E23:E27"/>
    <mergeCell ref="F23:F27"/>
    <mergeCell ref="G23:G27"/>
    <mergeCell ref="H23:H27"/>
    <mergeCell ref="I23:I27"/>
    <mergeCell ref="P9:Q9"/>
    <mergeCell ref="R9:S9"/>
    <mergeCell ref="T9:U9"/>
    <mergeCell ref="V9:W9"/>
    <mergeCell ref="A20:A21"/>
    <mergeCell ref="B20:F20"/>
    <mergeCell ref="G20:G21"/>
    <mergeCell ref="H20:I20"/>
    <mergeCell ref="J20:J21"/>
    <mergeCell ref="L10:M10"/>
    <mergeCell ref="B9:C9"/>
    <mergeCell ref="D9:E9"/>
    <mergeCell ref="F9:G9"/>
    <mergeCell ref="H9:I9"/>
    <mergeCell ref="J9:K9"/>
    <mergeCell ref="N10:O10"/>
    <mergeCell ref="N9:O9"/>
    <mergeCell ref="J5:K6"/>
    <mergeCell ref="L9:M9"/>
    <mergeCell ref="L6:S6"/>
    <mergeCell ref="T5:X6"/>
    <mergeCell ref="B10:C10"/>
    <mergeCell ref="D10:E10"/>
    <mergeCell ref="F10:G10"/>
    <mergeCell ref="V7:W8"/>
    <mergeCell ref="J10:K10"/>
    <mergeCell ref="L8:M8"/>
    <mergeCell ref="J7:K8"/>
    <mergeCell ref="L7:S7"/>
    <mergeCell ref="T7:U8"/>
    <mergeCell ref="R10:S10"/>
    <mergeCell ref="T10:U10"/>
    <mergeCell ref="V10:W10"/>
    <mergeCell ref="N8:O8"/>
    <mergeCell ref="P8:Q8"/>
    <mergeCell ref="R8:S8"/>
    <mergeCell ref="P10:Q10"/>
    <mergeCell ref="X7:X8"/>
    <mergeCell ref="A4:A8"/>
    <mergeCell ref="B4:X4"/>
    <mergeCell ref="B5:C8"/>
    <mergeCell ref="D5:G6"/>
    <mergeCell ref="H5:I6"/>
    <mergeCell ref="L5:S5"/>
    <mergeCell ref="D7:E8"/>
    <mergeCell ref="F7:G8"/>
    <mergeCell ref="H7:I8"/>
    <mergeCell ref="A1:X1"/>
    <mergeCell ref="A2:X2"/>
    <mergeCell ref="C3:D3"/>
    <mergeCell ref="E3:F3"/>
    <mergeCell ref="G3:H3"/>
    <mergeCell ref="I3:J3"/>
    <mergeCell ref="K3:L3"/>
    <mergeCell ref="M3:N3"/>
    <mergeCell ref="O3:P3"/>
    <mergeCell ref="Q3:R3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0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16.28125" style="0" customWidth="1"/>
    <col min="2" max="2" width="7.8515625" style="0" customWidth="1"/>
    <col min="8" max="8" width="9.140625" style="0" customWidth="1"/>
    <col min="9" max="9" width="10.57421875" style="0" customWidth="1"/>
    <col min="10" max="10" width="10.28125" style="0" customWidth="1"/>
  </cols>
  <sheetData>
    <row r="2" spans="11:13" ht="15">
      <c r="K2" s="52" t="s">
        <v>96</v>
      </c>
      <c r="L2" s="52"/>
      <c r="M2" s="52"/>
    </row>
    <row r="3" spans="1:10" ht="54" customHeight="1">
      <c r="A3" s="42" t="s">
        <v>47</v>
      </c>
      <c r="B3" s="42" t="s">
        <v>28</v>
      </c>
      <c r="C3" s="42"/>
      <c r="D3" s="42"/>
      <c r="E3" s="42"/>
      <c r="F3" s="42"/>
      <c r="G3" s="42" t="s">
        <v>48</v>
      </c>
      <c r="H3" s="42" t="s">
        <v>49</v>
      </c>
      <c r="I3" s="42"/>
      <c r="J3" s="42" t="s">
        <v>50</v>
      </c>
    </row>
    <row r="4" spans="1:10" ht="86.25" customHeight="1">
      <c r="A4" s="42"/>
      <c r="B4" s="19" t="s">
        <v>7</v>
      </c>
      <c r="C4" s="19" t="s">
        <v>11</v>
      </c>
      <c r="D4" s="19" t="s">
        <v>10</v>
      </c>
      <c r="E4" s="19"/>
      <c r="F4" s="19"/>
      <c r="G4" s="42"/>
      <c r="H4" s="7" t="s">
        <v>51</v>
      </c>
      <c r="I4" s="19" t="s">
        <v>13</v>
      </c>
      <c r="J4" s="42"/>
    </row>
    <row r="5" spans="1:10" ht="15">
      <c r="A5" s="13"/>
      <c r="B5" s="7">
        <v>15</v>
      </c>
      <c r="C5" s="7">
        <v>16</v>
      </c>
      <c r="D5" s="7">
        <v>17</v>
      </c>
      <c r="E5" s="7">
        <v>18</v>
      </c>
      <c r="F5" s="7">
        <v>19</v>
      </c>
      <c r="G5" s="7">
        <v>21</v>
      </c>
      <c r="H5" s="7">
        <v>22</v>
      </c>
      <c r="I5" s="7">
        <v>23</v>
      </c>
      <c r="J5" s="7">
        <v>24</v>
      </c>
    </row>
    <row r="6" spans="1:10" ht="15">
      <c r="A6" s="50" t="s">
        <v>46</v>
      </c>
      <c r="B6" s="20"/>
      <c r="C6" s="20"/>
      <c r="D6" s="20"/>
      <c r="E6" s="54"/>
      <c r="F6" s="43"/>
      <c r="G6" s="51" t="s">
        <v>52</v>
      </c>
      <c r="H6" s="51">
        <v>2729</v>
      </c>
      <c r="I6" s="50" t="s">
        <v>53</v>
      </c>
      <c r="J6" s="51">
        <v>9.66</v>
      </c>
    </row>
    <row r="7" spans="1:10" ht="15">
      <c r="A7" s="53"/>
      <c r="B7" s="24"/>
      <c r="C7" s="24"/>
      <c r="D7" s="24"/>
      <c r="E7" s="54"/>
      <c r="F7" s="43"/>
      <c r="G7" s="51"/>
      <c r="H7" s="51"/>
      <c r="I7" s="50"/>
      <c r="J7" s="51"/>
    </row>
    <row r="8" spans="1:10" ht="15">
      <c r="A8" s="53"/>
      <c r="B8" s="24"/>
      <c r="C8" s="24"/>
      <c r="D8" s="24"/>
      <c r="E8" s="54"/>
      <c r="F8" s="43"/>
      <c r="G8" s="51"/>
      <c r="H8" s="51"/>
      <c r="I8" s="50"/>
      <c r="J8" s="51"/>
    </row>
    <row r="9" spans="1:10" ht="15">
      <c r="A9" s="53"/>
      <c r="B9" s="24"/>
      <c r="C9" s="24"/>
      <c r="D9" s="24"/>
      <c r="E9" s="54"/>
      <c r="F9" s="43"/>
      <c r="G9" s="51"/>
      <c r="H9" s="51"/>
      <c r="I9" s="50"/>
      <c r="J9" s="51"/>
    </row>
    <row r="10" spans="1:10" ht="98.25" customHeight="1">
      <c r="A10" s="53"/>
      <c r="B10" s="21">
        <v>2</v>
      </c>
      <c r="C10" s="21">
        <v>27</v>
      </c>
      <c r="D10" s="23">
        <v>4732</v>
      </c>
      <c r="E10" s="43"/>
      <c r="F10" s="43"/>
      <c r="G10" s="51"/>
      <c r="H10" s="51"/>
      <c r="I10" s="50"/>
      <c r="J10" s="51"/>
    </row>
  </sheetData>
  <sheetProtection/>
  <mergeCells count="13">
    <mergeCell ref="F6:F10"/>
    <mergeCell ref="G6:G10"/>
    <mergeCell ref="H6:H10"/>
    <mergeCell ref="I6:I10"/>
    <mergeCell ref="J6:J10"/>
    <mergeCell ref="K2:M2"/>
    <mergeCell ref="A3:A4"/>
    <mergeCell ref="B3:F3"/>
    <mergeCell ref="G3:G4"/>
    <mergeCell ref="H3:I3"/>
    <mergeCell ref="J3:J4"/>
    <mergeCell ref="A6:A10"/>
    <mergeCell ref="E6:E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F5" sqref="F5:F7"/>
    </sheetView>
  </sheetViews>
  <sheetFormatPr defaultColWidth="9.140625" defaultRowHeight="15"/>
  <cols>
    <col min="1" max="1" width="15.421875" style="0" customWidth="1"/>
    <col min="2" max="2" width="14.8515625" style="0" customWidth="1"/>
    <col min="3" max="3" width="14.57421875" style="0" customWidth="1"/>
    <col min="4" max="4" width="14.7109375" style="0" customWidth="1"/>
    <col min="5" max="5" width="12.00390625" style="0" customWidth="1"/>
    <col min="6" max="6" width="13.28125" style="0" customWidth="1"/>
  </cols>
  <sheetData>
    <row r="1" spans="1:6" ht="15.75" customHeight="1">
      <c r="A1" s="3"/>
      <c r="B1" s="3"/>
      <c r="C1" s="3"/>
      <c r="D1" s="3"/>
      <c r="E1" s="52" t="s">
        <v>93</v>
      </c>
      <c r="F1" s="52"/>
    </row>
    <row r="2" spans="1:6" ht="18.75">
      <c r="A2" s="38" t="s">
        <v>25</v>
      </c>
      <c r="B2" s="38"/>
      <c r="C2" s="38"/>
      <c r="D2" s="38"/>
      <c r="E2" s="38"/>
      <c r="F2" s="38"/>
    </row>
    <row r="3" spans="1:6" ht="18.75">
      <c r="A3" s="38" t="s">
        <v>54</v>
      </c>
      <c r="B3" s="38"/>
      <c r="C3" s="38"/>
      <c r="D3" s="38"/>
      <c r="E3" s="38"/>
      <c r="F3" s="38"/>
    </row>
    <row r="4" spans="1:6" ht="15">
      <c r="A4" s="3"/>
      <c r="B4" s="3"/>
      <c r="C4" s="3"/>
      <c r="D4" s="3"/>
      <c r="E4" s="3"/>
      <c r="F4" s="4" t="s">
        <v>55</v>
      </c>
    </row>
    <row r="5" spans="1:6" ht="16.5" customHeight="1">
      <c r="A5" s="42" t="s">
        <v>47</v>
      </c>
      <c r="B5" s="42" t="s">
        <v>56</v>
      </c>
      <c r="C5" s="42"/>
      <c r="D5" s="42"/>
      <c r="E5" s="42"/>
      <c r="F5" s="42" t="s">
        <v>57</v>
      </c>
    </row>
    <row r="6" spans="1:6" ht="268.5" customHeight="1">
      <c r="A6" s="42"/>
      <c r="B6" s="19" t="s">
        <v>58</v>
      </c>
      <c r="C6" s="19" t="s">
        <v>59</v>
      </c>
      <c r="D6" s="19" t="s">
        <v>60</v>
      </c>
      <c r="E6" s="43" t="s">
        <v>61</v>
      </c>
      <c r="F6" s="42"/>
    </row>
    <row r="7" spans="1:6" ht="17.25" customHeight="1">
      <c r="A7" s="42"/>
      <c r="B7" s="42" t="s">
        <v>38</v>
      </c>
      <c r="C7" s="42"/>
      <c r="D7" s="7" t="s">
        <v>62</v>
      </c>
      <c r="E7" s="43"/>
      <c r="F7" s="42"/>
    </row>
    <row r="8" spans="1:6" ht="1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</row>
    <row r="9" spans="1:6" ht="168" customHeight="1">
      <c r="A9" s="19" t="s">
        <v>63</v>
      </c>
      <c r="B9" s="7">
        <v>1447.9</v>
      </c>
      <c r="C9" s="7">
        <v>7239.5</v>
      </c>
      <c r="D9" s="7">
        <v>3784</v>
      </c>
      <c r="E9" s="7">
        <f>D9+C9+B9</f>
        <v>12471.4</v>
      </c>
      <c r="F9" s="7">
        <f>E9</f>
        <v>12471.4</v>
      </c>
    </row>
    <row r="10" ht="15.75">
      <c r="A10" s="2"/>
    </row>
    <row r="11" ht="18.75">
      <c r="A11" s="5"/>
    </row>
    <row r="12" ht="18.75">
      <c r="A12" s="5"/>
    </row>
    <row r="13" ht="18.75">
      <c r="A13" s="5"/>
    </row>
    <row r="14" ht="18.75">
      <c r="A14" s="5"/>
    </row>
    <row r="15" ht="18.75">
      <c r="A15" s="5"/>
    </row>
    <row r="16" ht="18.75">
      <c r="A16" s="5"/>
    </row>
    <row r="17" ht="18.75">
      <c r="A17" s="5"/>
    </row>
  </sheetData>
  <sheetProtection/>
  <mergeCells count="8">
    <mergeCell ref="E1:F1"/>
    <mergeCell ref="A2:F2"/>
    <mergeCell ref="A3:F3"/>
    <mergeCell ref="A5:A7"/>
    <mergeCell ref="B5:E5"/>
    <mergeCell ref="F5:F7"/>
    <mergeCell ref="E6:E7"/>
    <mergeCell ref="B7:C7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19.7109375" style="0" customWidth="1"/>
    <col min="2" max="2" width="10.8515625" style="0" customWidth="1"/>
    <col min="3" max="3" width="11.00390625" style="0" customWidth="1"/>
    <col min="4" max="4" width="11.421875" style="0" customWidth="1"/>
    <col min="5" max="5" width="10.7109375" style="0" customWidth="1"/>
    <col min="6" max="6" width="10.57421875" style="0" customWidth="1"/>
    <col min="7" max="7" width="12.57421875" style="0" customWidth="1"/>
  </cols>
  <sheetData>
    <row r="1" spans="6:7" ht="15">
      <c r="F1" s="52" t="s">
        <v>94</v>
      </c>
      <c r="G1" s="52"/>
    </row>
    <row r="2" spans="1:7" ht="18.75">
      <c r="A2" s="38" t="s">
        <v>64</v>
      </c>
      <c r="B2" s="38"/>
      <c r="C2" s="38"/>
      <c r="D2" s="38"/>
      <c r="E2" s="38"/>
      <c r="F2" s="38"/>
      <c r="G2" s="38"/>
    </row>
    <row r="3" spans="1:7" ht="18.75">
      <c r="A3" s="38" t="s">
        <v>89</v>
      </c>
      <c r="B3" s="38"/>
      <c r="C3" s="38"/>
      <c r="D3" s="38"/>
      <c r="E3" s="38"/>
      <c r="F3" s="38"/>
      <c r="G3" s="38"/>
    </row>
    <row r="4" spans="1:7" ht="18.75">
      <c r="A4" s="38" t="s">
        <v>65</v>
      </c>
      <c r="B4" s="38"/>
      <c r="C4" s="38"/>
      <c r="D4" s="38"/>
      <c r="E4" s="38"/>
      <c r="F4" s="38"/>
      <c r="G4" s="38"/>
    </row>
    <row r="5" spans="1:7" ht="18.75">
      <c r="A5" s="58" t="s">
        <v>97</v>
      </c>
      <c r="B5" s="58"/>
      <c r="C5" s="58"/>
      <c r="D5" s="58"/>
      <c r="E5" s="58"/>
      <c r="F5" s="58"/>
      <c r="G5" s="58"/>
    </row>
    <row r="6" spans="1:7" ht="125.25" customHeight="1">
      <c r="A6" s="42" t="s">
        <v>47</v>
      </c>
      <c r="B6" s="42" t="s">
        <v>66</v>
      </c>
      <c r="C6" s="42" t="s">
        <v>67</v>
      </c>
      <c r="D6" s="19" t="s">
        <v>68</v>
      </c>
      <c r="E6" s="19" t="s">
        <v>70</v>
      </c>
      <c r="F6" s="42" t="s">
        <v>72</v>
      </c>
      <c r="G6" s="59" t="s">
        <v>73</v>
      </c>
    </row>
    <row r="7" spans="1:7" ht="37.5" customHeight="1">
      <c r="A7" s="42"/>
      <c r="B7" s="42"/>
      <c r="C7" s="42"/>
      <c r="D7" s="33" t="s">
        <v>69</v>
      </c>
      <c r="E7" s="19" t="s">
        <v>71</v>
      </c>
      <c r="F7" s="42"/>
      <c r="G7" s="59"/>
    </row>
    <row r="8" spans="1:7" ht="25.5">
      <c r="A8" s="25"/>
      <c r="B8" s="25" t="s">
        <v>74</v>
      </c>
      <c r="C8" s="25" t="s">
        <v>74</v>
      </c>
      <c r="D8" s="25" t="s">
        <v>74</v>
      </c>
      <c r="E8" s="25" t="s">
        <v>75</v>
      </c>
      <c r="F8" s="25" t="s">
        <v>76</v>
      </c>
      <c r="G8" s="25" t="s">
        <v>77</v>
      </c>
    </row>
    <row r="9" spans="1:7" ht="15.7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</row>
    <row r="10" spans="1:7" ht="56.25" customHeight="1">
      <c r="A10" s="26" t="s">
        <v>78</v>
      </c>
      <c r="B10" s="27">
        <f>Лист1!K11</f>
        <v>20.987415929203543</v>
      </c>
      <c r="C10" s="28">
        <v>2.15</v>
      </c>
      <c r="D10" s="27">
        <f>B10+C10</f>
        <v>23.13741592920354</v>
      </c>
      <c r="E10" s="28">
        <f>Лист1!I11</f>
        <v>1130</v>
      </c>
      <c r="F10" s="28">
        <v>2781.12</v>
      </c>
      <c r="G10" s="28">
        <f>D10*E10+F10</f>
        <v>28926.4</v>
      </c>
    </row>
    <row r="11" spans="1:7" ht="59.25" customHeight="1">
      <c r="A11" s="16" t="s">
        <v>79</v>
      </c>
      <c r="B11" s="27">
        <f>Лист1!K12</f>
        <v>44.42525559105431</v>
      </c>
      <c r="C11" s="28">
        <v>5.04</v>
      </c>
      <c r="D11" s="27">
        <f>B11+C11</f>
        <v>49.46525559105431</v>
      </c>
      <c r="E11" s="31">
        <f>Лист1!I12</f>
        <v>1252</v>
      </c>
      <c r="F11" s="28">
        <v>6522.54</v>
      </c>
      <c r="G11" s="28">
        <f>D11*E11+F11</f>
        <v>68453.04</v>
      </c>
    </row>
    <row r="12" spans="1:7" ht="57" customHeight="1">
      <c r="A12" s="16" t="s">
        <v>80</v>
      </c>
      <c r="B12" s="27">
        <f>Лист1!K13</f>
        <v>77.84610951008645</v>
      </c>
      <c r="C12" s="28">
        <f>C15-C11-C10</f>
        <v>2.440000000000001</v>
      </c>
      <c r="D12" s="27">
        <f>B12+C12</f>
        <v>80.28610951008645</v>
      </c>
      <c r="E12" s="28">
        <f>Лист1!I13</f>
        <v>347</v>
      </c>
      <c r="F12" s="28">
        <v>3167.74</v>
      </c>
      <c r="G12" s="28">
        <f>D12*E12+F12</f>
        <v>31027.019999999997</v>
      </c>
    </row>
    <row r="13" spans="1:7" ht="54.75" customHeight="1">
      <c r="A13" s="16" t="s">
        <v>81</v>
      </c>
      <c r="B13" s="28"/>
      <c r="C13" s="28"/>
      <c r="D13" s="27">
        <f>Лист1!K14</f>
        <v>4.576449912126538</v>
      </c>
      <c r="E13" s="28">
        <v>569</v>
      </c>
      <c r="F13" s="28"/>
      <c r="G13" s="28">
        <f>D13*E13+F13</f>
        <v>2604</v>
      </c>
    </row>
    <row r="14" spans="1:7" ht="45.75" customHeight="1">
      <c r="A14" s="16" t="s">
        <v>82</v>
      </c>
      <c r="B14" s="28"/>
      <c r="C14" s="28"/>
      <c r="D14" s="27">
        <f>Лист1!K15</f>
        <v>0.8017191977077364</v>
      </c>
      <c r="E14" s="28">
        <v>1745</v>
      </c>
      <c r="F14" s="28"/>
      <c r="G14" s="28">
        <f>D14*E14+F14</f>
        <v>1399</v>
      </c>
    </row>
    <row r="15" spans="1:7" ht="30.75" customHeight="1">
      <c r="A15" s="55" t="s">
        <v>83</v>
      </c>
      <c r="B15" s="27">
        <f>B10+B11+B12</f>
        <v>143.2587810303443</v>
      </c>
      <c r="C15" s="56">
        <v>9.63</v>
      </c>
      <c r="D15" s="57">
        <f>D10+D11+D12+D13+D14</f>
        <v>158.26695014017858</v>
      </c>
      <c r="E15" s="56">
        <v>2729</v>
      </c>
      <c r="F15" s="56">
        <f>F10+F11+F12</f>
        <v>12471.4</v>
      </c>
      <c r="G15" s="56">
        <f>G10+G11+G12+G13+G14</f>
        <v>132409.46</v>
      </c>
    </row>
    <row r="16" spans="1:7" ht="1.5" customHeight="1">
      <c r="A16" s="55"/>
      <c r="B16" s="25" t="s">
        <v>84</v>
      </c>
      <c r="C16" s="56"/>
      <c r="D16" s="56"/>
      <c r="E16" s="56"/>
      <c r="F16" s="56"/>
      <c r="G16" s="56"/>
    </row>
    <row r="19" ht="15">
      <c r="A19" s="18" t="s">
        <v>85</v>
      </c>
    </row>
    <row r="20" ht="15">
      <c r="A20" s="32" t="s">
        <v>86</v>
      </c>
    </row>
  </sheetData>
  <sheetProtection/>
  <mergeCells count="16">
    <mergeCell ref="F1:G1"/>
    <mergeCell ref="A2:G2"/>
    <mergeCell ref="A3:G3"/>
    <mergeCell ref="A4:G4"/>
    <mergeCell ref="A5:G5"/>
    <mergeCell ref="A6:A7"/>
    <mergeCell ref="B6:B7"/>
    <mergeCell ref="C6:C7"/>
    <mergeCell ref="F6:F7"/>
    <mergeCell ref="G6:G7"/>
    <mergeCell ref="A15:A16"/>
    <mergeCell ref="C15:C16"/>
    <mergeCell ref="D15:D16"/>
    <mergeCell ref="E15:E16"/>
    <mergeCell ref="F15:F16"/>
    <mergeCell ref="G15:G16"/>
  </mergeCells>
  <hyperlinks>
    <hyperlink ref="D7" location="_ftn1" display="_ftn1"/>
    <hyperlink ref="G6" location="_ftn2" display="_ftn2"/>
    <hyperlink ref="A19" location="_ftnref1" display="_ftnref1"/>
    <hyperlink ref="A20" location="_ftnref2" display="_ftnref2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2013-04-19T04:45:33Z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